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<sst xmlns="http://schemas.openxmlformats.org/spreadsheetml/2006/main" count="14" uniqueCount="14">
  <si>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Всього</t>
  </si>
  <si>
    <t>Сума доплати за витратами електроенергії</t>
  </si>
  <si>
    <t>Фактичні витрати електричної енергїі</t>
  </si>
  <si>
    <t>Сума доплати для відшкодування фактичних витрат по електроенергії</t>
  </si>
  <si>
    <t>Сума доплати за 1 кв.м.</t>
  </si>
  <si>
    <t>Звіт про споживання електричної енергії за 4 кв.2021р.</t>
  </si>
  <si>
    <t>жовтень</t>
  </si>
  <si>
    <t>листопад</t>
  </si>
  <si>
    <t>грудень</t>
  </si>
  <si>
    <t>Планові витрати на електроенергію з нарахуванням єдиного податку</t>
  </si>
  <si>
    <t>Планові витрати на електроенергію без єдининого податку  грн.</t>
  </si>
  <si>
    <t xml:space="preserve">Планові витрати на єдиний податок </t>
  </si>
  <si>
    <t xml:space="preserve">Податок з суми доплати </t>
  </si>
  <si>
    <t>Місяц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</si>
</sst>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9"/>
  <sheetViews>
    <sheetView tabSelected="1" zoomScalePageLayoutView="0" workbookViewId="0" topLeftCell="A1">
      <selection activeCell="B3" sqref="B3:J9"/>
    </sheetView>
  </sheetViews>
  <sheetFormatPr defaultColWidth="9.140625" defaultRowHeight="15"/>
  <cols>
    <col min="1" max="1" width="5.421875" style="0" customWidth="1"/>
    <col min="2" max="10" width="12.7109375" style="0" customWidth="1"/>
  </cols>
  <sheetData>
    <row r="3" spans="2:10" ht="23.25">
      <c r="B3" s="1" t="s">
        <v>5</v>
      </c>
      <c r="C3" s="1"/>
      <c r="D3" s="1"/>
      <c r="E3" s="1"/>
      <c r="F3" s="1"/>
      <c r="G3" s="1"/>
      <c r="H3" s="1"/>
      <c r="I3" s="1"/>
      <c r="J3" s="1"/>
    </row>
    <row r="5" spans="2:10" s="2" customFormat="1" ht="138.75" customHeight="1">
      <c r="B5" s="3" t="s">
        <v>13</v>
      </c>
      <c r="C5" s="4" t="s">
        <v>2</v>
      </c>
      <c r="D5" s="5" t="s">
        <v>9</v>
      </c>
      <c r="E5" s="5" t="s">
        <v>11</v>
      </c>
      <c r="F5" s="6" t="s">
        <v>10</v>
      </c>
      <c r="G5" s="5" t="s">
        <v>1</v>
      </c>
      <c r="H5" s="5" t="s">
        <v>12</v>
      </c>
      <c r="I5" s="4" t="s">
        <v>3</v>
      </c>
      <c r="J5" s="6" t="s">
        <v>4</v>
      </c>
    </row>
    <row r="6" spans="2:10" s="2" customFormat="1" ht="15">
      <c r="B6" s="3" t="s">
        <v>6</v>
      </c>
      <c r="C6" s="7">
        <v>22404.47</v>
      </c>
      <c r="D6" s="7">
        <v>23989.63</v>
      </c>
      <c r="E6" s="7">
        <f>D6-F6</f>
        <v>1196.6323752969147</v>
      </c>
      <c r="F6" s="7">
        <f>(D6*100)/105.25</f>
        <v>22792.997624703086</v>
      </c>
      <c r="G6" s="7">
        <f>C6-F6</f>
        <v>-388.52762470308517</v>
      </c>
      <c r="H6" s="7">
        <f>G6*5.25%</f>
        <v>-20.39770029691197</v>
      </c>
      <c r="I6" s="8">
        <f>G6+H6</f>
        <v>-408.92532499999714</v>
      </c>
      <c r="J6" s="3"/>
    </row>
    <row r="7" spans="2:10" s="2" customFormat="1" ht="15">
      <c r="B7" s="3" t="s">
        <v>7</v>
      </c>
      <c r="C7" s="7">
        <v>33839.77</v>
      </c>
      <c r="D7" s="7">
        <v>35433.28</v>
      </c>
      <c r="E7" s="7">
        <f>D7-F7</f>
        <v>1767.455771971494</v>
      </c>
      <c r="F7" s="7">
        <f>(D7*100)/105.25</f>
        <v>33665.824228028505</v>
      </c>
      <c r="G7" s="7">
        <f>C7-F7</f>
        <v>173.94577197149192</v>
      </c>
      <c r="H7" s="7">
        <f>G7*5.25%</f>
        <v>9.132153028503325</v>
      </c>
      <c r="I7" s="8">
        <f>G7+H7</f>
        <v>183.07792499999525</v>
      </c>
      <c r="J7" s="3"/>
    </row>
    <row r="8" spans="2:10" s="2" customFormat="1" ht="15">
      <c r="B8" s="3" t="s">
        <v>8</v>
      </c>
      <c r="C8" s="3">
        <v>34951.78</v>
      </c>
      <c r="D8" s="7">
        <v>35433.28</v>
      </c>
      <c r="E8" s="7">
        <f>D8-F8</f>
        <v>1767.455771971494</v>
      </c>
      <c r="F8" s="7">
        <f>(D8*100)/105.25</f>
        <v>33665.824228028505</v>
      </c>
      <c r="G8" s="7">
        <f>C8-F8</f>
        <v>1285.955771971494</v>
      </c>
      <c r="H8" s="7">
        <f>G8*5.25%</f>
        <v>67.51267802850343</v>
      </c>
      <c r="I8" s="8">
        <f>G8+H8</f>
        <v>1353.4684499999973</v>
      </c>
      <c r="J8" s="3"/>
    </row>
    <row r="9" spans="1:10" s="2" customFormat="1" ht="15">
      <c r="A9" s="9"/>
      <c r="B9" s="10" t="s">
        <v>0</v>
      </c>
      <c r="C9" s="8">
        <f aca="true" t="shared" si="0" ref="C9:I9">SUM(C6:C8)</f>
        <v>91196.01999999999</v>
      </c>
      <c r="D9" s="8">
        <f t="shared" si="0"/>
        <v>94856.19</v>
      </c>
      <c r="E9" s="8">
        <f t="shared" si="0"/>
        <v>4731.543919239903</v>
      </c>
      <c r="F9" s="8">
        <f t="shared" si="0"/>
        <v>90124.6460807601</v>
      </c>
      <c r="G9" s="8">
        <f t="shared" si="0"/>
        <v>1071.3739192399007</v>
      </c>
      <c r="H9" s="8">
        <f t="shared" si="0"/>
        <v>56.247130760094784</v>
      </c>
      <c r="I9" s="8">
        <f t="shared" si="0"/>
        <v>1127.6210499999954</v>
      </c>
      <c r="J9" s="11">
        <f>I9/23944.8</f>
        <v>0.047092523220072645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Ирина Владимировна</dc:creator>
  <cp:keywords/>
  <dc:description/>
  <cp:lastModifiedBy>olga.shults</cp:lastModifiedBy>
  <cp:lastPrinted>2022-01-19T15:25:11Z</cp:lastPrinted>
  <dcterms:created xsi:type="dcterms:W3CDTF">2021-07-13T11:07:56Z</dcterms:created>
  <dcterms:modified xsi:type="dcterms:W3CDTF">2022-01-19T15:26:33Z</dcterms:modified>
  <cp:category/>
  <cp:version/>
  <cp:contentType/>
  <cp:contentStatus/>
</cp:coreProperties>
</file>